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Shared drives\IDOM Local Government Finance\Budget Year Statements to Taxpayers\"/>
    </mc:Choice>
  </mc:AlternateContent>
  <xr:revisionPtr revIDLastSave="0" documentId="13_ncr:1_{189EBB1B-AB36-4B2F-8DE2-FF461DF6FAE9}" xr6:coauthVersionLast="36" xr6:coauthVersionMax="36" xr10:uidLastSave="{00000000-0000-0000-0000-000000000000}"/>
  <bookViews>
    <workbookView xWindow="0" yWindow="0" windowWidth="28800" windowHeight="11925" xr2:uid="{E1D056DE-1225-40B6-92D1-819E8DF3ADC4}"/>
  </bookViews>
  <sheets>
    <sheet name="RESIDENTIAL" sheetId="1" r:id="rId1"/>
    <sheet name="COMMERCIAL_INDUSTRIAL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G8" i="1"/>
  <c r="F14" i="2" l="1"/>
  <c r="F13" i="2"/>
  <c r="F12" i="2"/>
  <c r="F7" i="2"/>
  <c r="F14" i="1"/>
  <c r="F13" i="1"/>
  <c r="F12" i="1"/>
  <c r="F7" i="1"/>
  <c r="G20" i="2"/>
  <c r="H20" i="2" s="1"/>
  <c r="E20" i="2"/>
  <c r="E19" i="2"/>
  <c r="G19" i="2" s="1"/>
  <c r="H19" i="2" s="1"/>
  <c r="E18" i="2"/>
  <c r="G18" i="2" s="1"/>
  <c r="H18" i="2" s="1"/>
  <c r="C20" i="2"/>
  <c r="C19" i="2"/>
  <c r="C18" i="2"/>
  <c r="A8" i="2" l="1"/>
  <c r="E8" i="2" s="1"/>
  <c r="A7" i="2"/>
  <c r="C8" i="2" s="1"/>
  <c r="G14" i="2"/>
  <c r="G13" i="2"/>
  <c r="G12" i="2"/>
  <c r="G7" i="2"/>
  <c r="G14" i="1"/>
  <c r="G13" i="1"/>
  <c r="G12" i="1"/>
  <c r="G7" i="1"/>
  <c r="E8" i="1" l="1"/>
  <c r="C8" i="1"/>
  <c r="E18" i="1" l="1"/>
  <c r="E20" i="1"/>
  <c r="E19" i="1"/>
  <c r="C19" i="1"/>
  <c r="C20" i="1"/>
  <c r="C18" i="1"/>
  <c r="G20" i="1" l="1"/>
  <c r="G18" i="1"/>
  <c r="G19" i="1"/>
  <c r="H18" i="1"/>
  <c r="H20" i="1"/>
  <c r="H19" i="1"/>
</calcChain>
</file>

<file path=xl/sharedStrings.xml><?xml version="1.0" encoding="utf-8"?>
<sst xmlns="http://schemas.openxmlformats.org/spreadsheetml/2006/main" count="50" uniqueCount="26">
  <si>
    <t>2023-2024</t>
  </si>
  <si>
    <t>FISCAL YEAR</t>
  </si>
  <si>
    <t>2024-2025</t>
  </si>
  <si>
    <t>RESIDENTIAL PROPERTY</t>
  </si>
  <si>
    <t>January 1 Assessed Property Value</t>
  </si>
  <si>
    <t>Calculated Taxable Property Value</t>
  </si>
  <si>
    <t>All School Funds Tax Rate</t>
  </si>
  <si>
    <t>CURRENT</t>
  </si>
  <si>
    <t>PROPOSED</t>
  </si>
  <si>
    <t>*Countywide Tax Rate</t>
  </si>
  <si>
    <t>City General Non-Ag Tax Rate</t>
  </si>
  <si>
    <t>Property Tax Rates From Mailing</t>
  </si>
  <si>
    <t>Value from Property Assessment Letter or Assessor Website</t>
  </si>
  <si>
    <t xml:space="preserve">Estimated Property Tax </t>
  </si>
  <si>
    <t>School</t>
  </si>
  <si>
    <t>County</t>
  </si>
  <si>
    <t>City</t>
  </si>
  <si>
    <t>% CHANGE</t>
  </si>
  <si>
    <t>$ Change</t>
  </si>
  <si>
    <t>$ CHANGE</t>
  </si>
  <si>
    <t>COMMERCIAL OR INDUSTRIAL PROPERTY</t>
  </si>
  <si>
    <t xml:space="preserve">  **This estimator is not meant for use with agricultural classed property</t>
  </si>
  <si>
    <t xml:space="preserve">     *For residential properties outside of a city, the county rate should be the total of  the "Countywide"  and "Rural Additional" tax rates from the mailed statement </t>
  </si>
  <si>
    <t xml:space="preserve">     *For commercial properties outside of a city, the county rate should be the total of  the "Countywide"  and "Rural Additional" tax rates from the mailed statement </t>
  </si>
  <si>
    <t>***This is an estimate of taxes to be paid, not an exact figure.  The actual amount billed may vary from this estimate due to addition of other</t>
  </si>
  <si>
    <t xml:space="preserve">      local government taxes (comm. college, county assessor, county ag extension, etc…)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</si>
</sst>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[$-409]mmmm\ d\,\ yyyy;@"/>
    <numFmt numFmtId="165" formatCode="&quot;$&quot;#,##0.00000_);[Red]\(&quot;$&quot;#,##0.00000\)"/>
    <numFmt numFmtId="166" formatCode=";;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38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165" fontId="0" fillId="2" borderId="2" xfId="0" applyNumberFormat="1" applyFill="1" applyBorder="1" applyProtection="1">
      <protection locked="0"/>
    </xf>
    <xf numFmtId="38" fontId="0" fillId="2" borderId="2" xfId="0" applyNumberFormat="1" applyFill="1" applyBorder="1" applyProtection="1">
      <protection locked="0"/>
    </xf>
    <xf numFmtId="38" fontId="0" fillId="0" borderId="2" xfId="0" applyNumberFormat="1" applyBorder="1" applyProtection="1">
      <protection hidden="1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10" fontId="0" fillId="0" borderId="2" xfId="0" applyNumberFormat="1" applyBorder="1" applyAlignment="1" applyProtection="1">
      <alignment horizontal="center"/>
      <protection hidden="1"/>
    </xf>
    <xf numFmtId="166" fontId="0" fillId="0" borderId="0" xfId="0" applyNumberFormat="1"/>
    <xf numFmtId="6" fontId="0" fillId="0" borderId="2" xfId="0" applyNumberFormat="1" applyBorder="1" applyProtection="1">
      <protection hidden="1"/>
    </xf>
    <xf numFmtId="0" fontId="0" fillId="0" borderId="0" xfId="0" applyBorder="1" applyAlignment="1">
      <alignment horizontal="right"/>
    </xf>
    <xf numFmtId="6" fontId="0" fillId="0" borderId="0" xfId="0" applyNumberFormat="1" applyBorder="1" applyProtection="1">
      <protection hidden="1"/>
    </xf>
    <xf numFmtId="10" fontId="0" fillId="0" borderId="0" xfId="0" applyNumberFormat="1" applyBorder="1" applyAlignment="1" applyProtection="1">
      <alignment horizontal="center"/>
      <protection hidden="1"/>
    </xf>
    <xf numFmtId="0" fontId="2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6D619-3EF0-4A3B-83F0-AD897F7C4470}">
  <sheetPr codeName="Sheet1"/>
  <dimension ref="A1:R44"/>
  <sheetViews>
    <sheetView showGridLines="0" showRowColHeaders="0" tabSelected="1" zoomScale="130" zoomScaleNormal="130" workbookViewId="0">
      <selection activeCell="C7" sqref="C7"/>
    </sheetView>
  </sheetViews>
  <sheetFormatPr defaultColWidth="0" defaultRowHeight="15" zeroHeight="1" x14ac:dyDescent="0.25"/>
  <cols>
    <col min="1" max="1" width="9.140625" customWidth="1"/>
    <col min="2" max="2" width="30.42578125" customWidth="1"/>
    <col min="3" max="3" width="15" bestFit="1" customWidth="1"/>
    <col min="4" max="4" width="1.7109375" customWidth="1"/>
    <col min="5" max="5" width="15" bestFit="1" customWidth="1"/>
    <col min="6" max="6" width="2.7109375" customWidth="1"/>
    <col min="7" max="8" width="12.7109375" customWidth="1"/>
    <col min="9" max="18" width="9.140625" customWidth="1"/>
    <col min="19" max="19" width="9.140625" hidden="1" customWidth="1"/>
    <col min="20" max="16384" width="9.140625" hidden="1"/>
  </cols>
  <sheetData>
    <row r="1" spans="1:7" x14ac:dyDescent="0.25">
      <c r="A1" s="12" t="s">
        <v>3</v>
      </c>
    </row>
    <row r="2" spans="1:7" x14ac:dyDescent="0.25">
      <c r="B2" s="2"/>
      <c r="C2" s="4"/>
      <c r="D2" s="4"/>
      <c r="E2" s="4"/>
    </row>
    <row r="3" spans="1:7" x14ac:dyDescent="0.25">
      <c r="B3" s="2" t="s">
        <v>1</v>
      </c>
      <c r="C3" s="3" t="s">
        <v>0</v>
      </c>
      <c r="E3" s="3" t="s">
        <v>2</v>
      </c>
    </row>
    <row r="4" spans="1:7" x14ac:dyDescent="0.25">
      <c r="B4" s="2"/>
      <c r="C4" s="3"/>
      <c r="E4" s="3"/>
    </row>
    <row r="5" spans="1:7" x14ac:dyDescent="0.25">
      <c r="B5" s="23" t="s">
        <v>12</v>
      </c>
      <c r="C5" s="23"/>
      <c r="D5" s="23"/>
      <c r="E5" s="23"/>
    </row>
    <row r="6" spans="1:7" x14ac:dyDescent="0.25">
      <c r="B6" s="5"/>
      <c r="C6" s="4">
        <v>44562</v>
      </c>
      <c r="D6" s="15"/>
      <c r="E6" s="4">
        <v>44927</v>
      </c>
    </row>
    <row r="7" spans="1:7" x14ac:dyDescent="0.25">
      <c r="B7" s="8" t="s">
        <v>4</v>
      </c>
      <c r="C7" s="10"/>
      <c r="D7" s="15"/>
      <c r="E7" s="10"/>
      <c r="F7" s="14" t="str">
        <f>IF(C7&lt;&gt;0,"","&lt;=")</f>
        <v>&lt;=</v>
      </c>
      <c r="G7" s="14" t="str">
        <f>IF(F7&lt;&gt;"","Enter the amount of assessed value for your property on January 1 for the years shown.  ","")</f>
        <v xml:space="preserve">Enter the amount of assessed value for your property on January 1 for the years shown.  </v>
      </c>
    </row>
    <row r="8" spans="1:7" x14ac:dyDescent="0.25">
      <c r="B8" s="8" t="s">
        <v>5</v>
      </c>
      <c r="C8" s="11">
        <f>IFERROR(ROUND(C7*0.546501,0),0)</f>
        <v>0</v>
      </c>
      <c r="D8" s="15"/>
      <c r="E8" s="11">
        <f>IFERROR(ROUND(E7*0.463428,0),0)</f>
        <v>0</v>
      </c>
      <c r="F8" s="15"/>
      <c r="G8" s="14" t="str">
        <f>IF(G7&lt;&gt;"","Your assessed value can be found on your County Assessor's website or in the mailed assessement notices received each spring.","")</f>
        <v>Your assessed value can be found on your County Assessor's website or in the mailed assessement notices received each spring.</v>
      </c>
    </row>
    <row r="9" spans="1:7" x14ac:dyDescent="0.25">
      <c r="B9" s="2"/>
      <c r="C9" s="1"/>
      <c r="D9" s="15"/>
      <c r="E9" s="1"/>
    </row>
    <row r="10" spans="1:7" x14ac:dyDescent="0.25">
      <c r="B10" s="23" t="s">
        <v>11</v>
      </c>
      <c r="C10" s="23"/>
      <c r="D10" s="23"/>
      <c r="E10" s="23"/>
    </row>
    <row r="11" spans="1:7" x14ac:dyDescent="0.25">
      <c r="B11" s="2"/>
      <c r="C11" s="3" t="s">
        <v>7</v>
      </c>
      <c r="D11" s="15"/>
      <c r="E11" s="3" t="s">
        <v>8</v>
      </c>
    </row>
    <row r="12" spans="1:7" x14ac:dyDescent="0.25">
      <c r="B12" s="8" t="s">
        <v>6</v>
      </c>
      <c r="C12" s="9"/>
      <c r="D12" s="15"/>
      <c r="E12" s="9"/>
      <c r="F12" s="14" t="str">
        <f>IF(C12&lt;&gt;0,"","&lt;=")</f>
        <v>&lt;=</v>
      </c>
      <c r="G12" s="14" t="str">
        <f>IF(F12&lt;&gt;"","Enter the 'Current Tax Rate' and 'Proposed Tax Rate' from the All School Funds Line on the front of the mailed tax notice.","")</f>
        <v>Enter the 'Current Tax Rate' and 'Proposed Tax Rate' from the All School Funds Line on the front of the mailed tax notice.</v>
      </c>
    </row>
    <row r="13" spans="1:7" x14ac:dyDescent="0.25">
      <c r="B13" s="8" t="s">
        <v>9</v>
      </c>
      <c r="C13" s="9"/>
      <c r="D13" s="15"/>
      <c r="E13" s="9"/>
      <c r="F13" s="14" t="str">
        <f>IF(C13&lt;&gt;0,"","&lt;=")</f>
        <v>&lt;=</v>
      </c>
      <c r="G13" s="14" t="str">
        <f>IF(F13&lt;&gt;"","Enter the 'Current Tax Rate' and 'Proposed Tax Rate' from the Countywide line on the front of the mailed tax notice.","")</f>
        <v>Enter the 'Current Tax Rate' and 'Proposed Tax Rate' from the Countywide line on the front of the mailed tax notice.</v>
      </c>
    </row>
    <row r="14" spans="1:7" x14ac:dyDescent="0.25">
      <c r="B14" s="8" t="s">
        <v>10</v>
      </c>
      <c r="C14" s="9"/>
      <c r="D14" s="15"/>
      <c r="E14" s="9"/>
      <c r="F14" s="14" t="str">
        <f>IF(C14&lt;&gt;0,"","&lt;=")</f>
        <v>&lt;=</v>
      </c>
      <c r="G14" s="14" t="str">
        <f>IF(F14&lt;&gt;"","Enter the 'Current Tax Rate' and 'Proposed Tax Rate' from the General Non-Ag line on the front of the mailed tax notice.","")</f>
        <v>Enter the 'Current Tax Rate' and 'Proposed Tax Rate' from the General Non-Ag line on the front of the mailed tax notice.</v>
      </c>
    </row>
    <row r="15" spans="1:7" x14ac:dyDescent="0.25">
      <c r="B15" s="2"/>
      <c r="D15" s="15"/>
    </row>
    <row r="16" spans="1:7" x14ac:dyDescent="0.25">
      <c r="B16" s="23" t="s">
        <v>13</v>
      </c>
      <c r="C16" s="23"/>
      <c r="D16" s="23"/>
      <c r="E16" s="23"/>
    </row>
    <row r="17" spans="2:8" x14ac:dyDescent="0.25">
      <c r="B17" s="2"/>
      <c r="C17" s="3" t="s">
        <v>7</v>
      </c>
      <c r="D17" s="15"/>
      <c r="E17" s="3" t="s">
        <v>8</v>
      </c>
      <c r="G17" s="13" t="s">
        <v>18</v>
      </c>
      <c r="H17" s="6" t="s">
        <v>17</v>
      </c>
    </row>
    <row r="18" spans="2:8" x14ac:dyDescent="0.25">
      <c r="B18" s="8" t="s">
        <v>14</v>
      </c>
      <c r="C18" s="18">
        <f>IFERROR(ROUND((C$8/1000)*C12,0),0)</f>
        <v>0</v>
      </c>
      <c r="D18" s="15"/>
      <c r="E18" s="18">
        <f t="shared" ref="E18:E20" si="0">IFERROR(ROUND((E$8/1000)*E12,0),0)</f>
        <v>0</v>
      </c>
      <c r="G18" s="18">
        <f>E18-C18</f>
        <v>0</v>
      </c>
      <c r="H18" s="16">
        <f>IFERROR(ROUND((E18-C18)/C18,4),0)</f>
        <v>0</v>
      </c>
    </row>
    <row r="19" spans="2:8" x14ac:dyDescent="0.25">
      <c r="B19" s="8" t="s">
        <v>15</v>
      </c>
      <c r="C19" s="18">
        <f t="shared" ref="C19:C20" si="1">IFERROR(ROUND((C$8/1000)*C13,0),0)</f>
        <v>0</v>
      </c>
      <c r="D19" s="15"/>
      <c r="E19" s="18">
        <f t="shared" si="0"/>
        <v>0</v>
      </c>
      <c r="G19" s="18">
        <f t="shared" ref="G19:G20" si="2">E19-C19</f>
        <v>0</v>
      </c>
      <c r="H19" s="16">
        <f>IFERROR(ROUND((E19-C19)/C19,4),0)</f>
        <v>0</v>
      </c>
    </row>
    <row r="20" spans="2:8" x14ac:dyDescent="0.25">
      <c r="B20" s="8" t="s">
        <v>16</v>
      </c>
      <c r="C20" s="18">
        <f t="shared" si="1"/>
        <v>0</v>
      </c>
      <c r="D20" s="15"/>
      <c r="E20" s="18">
        <f t="shared" si="0"/>
        <v>0</v>
      </c>
      <c r="G20" s="18">
        <f t="shared" si="2"/>
        <v>0</v>
      </c>
      <c r="H20" s="16">
        <f>IFERROR(ROUND((E20-C20)/C20,4),0)</f>
        <v>0</v>
      </c>
    </row>
    <row r="21" spans="2:8" x14ac:dyDescent="0.25">
      <c r="B21" s="2"/>
    </row>
    <row r="22" spans="2:8" x14ac:dyDescent="0.25">
      <c r="B22" s="7" t="s">
        <v>22</v>
      </c>
    </row>
    <row r="23" spans="2:8" x14ac:dyDescent="0.25">
      <c r="B23" s="7" t="s">
        <v>21</v>
      </c>
    </row>
    <row r="24" spans="2:8" x14ac:dyDescent="0.25">
      <c r="B24" s="22" t="s">
        <v>24</v>
      </c>
    </row>
    <row r="25" spans="2:8" x14ac:dyDescent="0.25">
      <c r="B25" s="22" t="s">
        <v>25</v>
      </c>
    </row>
    <row r="26" spans="2:8" x14ac:dyDescent="0.25">
      <c r="B26" s="2"/>
    </row>
    <row r="27" spans="2:8" x14ac:dyDescent="0.25">
      <c r="B27" s="2"/>
    </row>
    <row r="28" spans="2:8" hidden="1" x14ac:dyDescent="0.25">
      <c r="B28" s="2"/>
    </row>
    <row r="29" spans="2:8" hidden="1" x14ac:dyDescent="0.25">
      <c r="B29" s="2"/>
    </row>
    <row r="30" spans="2:8" hidden="1" x14ac:dyDescent="0.25">
      <c r="B30" s="2"/>
    </row>
    <row r="31" spans="2:8" hidden="1" x14ac:dyDescent="0.25">
      <c r="B31" s="2"/>
    </row>
    <row r="32" spans="2:8" hidden="1" x14ac:dyDescent="0.25">
      <c r="B32" s="2"/>
    </row>
    <row r="33" spans="2:2" hidden="1" x14ac:dyDescent="0.25">
      <c r="B33" s="2"/>
    </row>
    <row r="34" spans="2:2" hidden="1" x14ac:dyDescent="0.25">
      <c r="B34" s="2"/>
    </row>
    <row r="35" spans="2:2" hidden="1" x14ac:dyDescent="0.25">
      <c r="B35" s="2"/>
    </row>
    <row r="36" spans="2:2" hidden="1" x14ac:dyDescent="0.25">
      <c r="B36" s="2"/>
    </row>
    <row r="37" spans="2:2" hidden="1" x14ac:dyDescent="0.25">
      <c r="B37" s="2"/>
    </row>
    <row r="38" spans="2:2" hidden="1" x14ac:dyDescent="0.25">
      <c r="B38" s="2"/>
    </row>
    <row r="39" spans="2:2" hidden="1" x14ac:dyDescent="0.25">
      <c r="B39" s="2"/>
    </row>
    <row r="40" spans="2:2" hidden="1" x14ac:dyDescent="0.25">
      <c r="B40" s="2"/>
    </row>
    <row r="41" spans="2:2" hidden="1" x14ac:dyDescent="0.25">
      <c r="B41" s="2"/>
    </row>
    <row r="42" spans="2:2" hidden="1" x14ac:dyDescent="0.25"/>
    <row r="43" spans="2:2" hidden="1" x14ac:dyDescent="0.25"/>
    <row r="44" spans="2:2" hidden="1" x14ac:dyDescent="0.25"/>
  </sheetData>
  <sheetProtection password="C21F" sheet="1" objects="1" scenarios="1"/>
  <mergeCells count="3">
    <mergeCell ref="B10:E10"/>
    <mergeCell ref="B5:E5"/>
    <mergeCell ref="B16:E16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3A9E9-3479-40E6-9B17-2BBA22AF7814}">
  <sheetPr codeName="Sheet2"/>
  <dimension ref="A1:R44"/>
  <sheetViews>
    <sheetView showGridLines="0" zoomScale="130" zoomScaleNormal="130" workbookViewId="0">
      <selection activeCell="C7" sqref="C7"/>
    </sheetView>
  </sheetViews>
  <sheetFormatPr defaultColWidth="0" defaultRowHeight="15" customHeight="1" zeroHeight="1" x14ac:dyDescent="0.25"/>
  <cols>
    <col min="1" max="1" width="9.140625" customWidth="1"/>
    <col min="2" max="2" width="32.140625" bestFit="1" customWidth="1"/>
    <col min="3" max="3" width="15" bestFit="1" customWidth="1"/>
    <col min="4" max="4" width="1.7109375" customWidth="1"/>
    <col min="5" max="5" width="15" bestFit="1" customWidth="1"/>
    <col min="6" max="6" width="2.7109375" customWidth="1"/>
    <col min="7" max="8" width="12.7109375" customWidth="1"/>
    <col min="9" max="18" width="9.140625" customWidth="1"/>
    <col min="19" max="19" width="9.140625" hidden="1" customWidth="1"/>
    <col min="20" max="16384" width="9.140625" hidden="1"/>
  </cols>
  <sheetData>
    <row r="1" spans="1:7" x14ac:dyDescent="0.25">
      <c r="A1" s="12" t="s">
        <v>20</v>
      </c>
    </row>
    <row r="2" spans="1:7" x14ac:dyDescent="0.25">
      <c r="B2" s="2"/>
      <c r="C2" s="4"/>
      <c r="D2" s="4"/>
      <c r="E2" s="4"/>
    </row>
    <row r="3" spans="1:7" x14ac:dyDescent="0.25">
      <c r="B3" s="2" t="s">
        <v>1</v>
      </c>
      <c r="C3" s="6" t="s">
        <v>0</v>
      </c>
      <c r="E3" s="6" t="s">
        <v>2</v>
      </c>
    </row>
    <row r="4" spans="1:7" x14ac:dyDescent="0.25">
      <c r="B4" s="2"/>
      <c r="C4" s="6"/>
      <c r="E4" s="6"/>
    </row>
    <row r="5" spans="1:7" x14ac:dyDescent="0.25">
      <c r="B5" s="23" t="s">
        <v>12</v>
      </c>
      <c r="C5" s="23"/>
      <c r="D5" s="23"/>
      <c r="E5" s="23"/>
    </row>
    <row r="6" spans="1:7" x14ac:dyDescent="0.25">
      <c r="B6" s="5"/>
      <c r="C6" s="4">
        <v>44562</v>
      </c>
      <c r="D6" s="15"/>
      <c r="E6" s="4">
        <v>44927</v>
      </c>
    </row>
    <row r="7" spans="1:7" x14ac:dyDescent="0.25">
      <c r="A7" s="17">
        <f>IF(C7-150000&gt;0,C7-150000,0)</f>
        <v>0</v>
      </c>
      <c r="B7" s="8" t="s">
        <v>4</v>
      </c>
      <c r="C7" s="10"/>
      <c r="D7" s="15"/>
      <c r="E7" s="10"/>
      <c r="F7" s="14" t="str">
        <f>IF(C7&lt;&gt;0,"","&lt;=")</f>
        <v>&lt;=</v>
      </c>
      <c r="G7" s="14" t="str">
        <f>IF(F7&lt;&gt;"","Enter the amount of assessed value for your property on January 1 for the years shown.  ","")</f>
        <v xml:space="preserve">Enter the amount of assessed value for your property on January 1 for the years shown.  </v>
      </c>
    </row>
    <row r="8" spans="1:7" x14ac:dyDescent="0.25">
      <c r="A8" s="17">
        <f>IF(E7-150000&gt;0,E7-150000,0)</f>
        <v>0</v>
      </c>
      <c r="B8" s="8" t="s">
        <v>5</v>
      </c>
      <c r="C8" s="11">
        <f>IFERROR(IF(A7&gt;0,SUM(ROUND(150000*0.546501,0),ROUND(A7*0.9,0)),C7*0.546501),0)</f>
        <v>0</v>
      </c>
      <c r="D8" s="15"/>
      <c r="E8" s="11">
        <f>IFERROR(IF(A8&gt;0,SUM(ROUND(150000*0.463428,0),ROUND(A8*0.9,0)),E7*0.463428),0)</f>
        <v>0</v>
      </c>
      <c r="F8" s="15"/>
      <c r="G8" s="14" t="str">
        <f>IF(G7&lt;&gt;"","Your assessed value can be found on your County Assessor's website or in the mailed assessement notices received each spring.","")</f>
        <v>Your assessed value can be found on your County Assessor's website or in the mailed assessement notices received each spring.</v>
      </c>
    </row>
    <row r="9" spans="1:7" x14ac:dyDescent="0.25">
      <c r="B9" s="2"/>
      <c r="C9" s="1"/>
      <c r="D9" s="15"/>
      <c r="E9" s="1"/>
    </row>
    <row r="10" spans="1:7" x14ac:dyDescent="0.25">
      <c r="B10" s="23" t="s">
        <v>11</v>
      </c>
      <c r="C10" s="23"/>
      <c r="D10" s="23"/>
      <c r="E10" s="23"/>
    </row>
    <row r="11" spans="1:7" x14ac:dyDescent="0.25">
      <c r="B11" s="2"/>
      <c r="C11" s="6" t="s">
        <v>7</v>
      </c>
      <c r="D11" s="15"/>
      <c r="E11" s="6" t="s">
        <v>8</v>
      </c>
    </row>
    <row r="12" spans="1:7" x14ac:dyDescent="0.25">
      <c r="B12" s="8" t="s">
        <v>6</v>
      </c>
      <c r="C12" s="9"/>
      <c r="D12" s="15"/>
      <c r="E12" s="9"/>
      <c r="F12" s="14" t="str">
        <f>IF(C12&lt;&gt;0,"","&lt;=")</f>
        <v>&lt;=</v>
      </c>
      <c r="G12" s="14" t="str">
        <f>IF(F12&lt;&gt;"","Enter the 'Current Tax Rate' and 'Proposed Tax Rate' from the All School Funds Line on the front of the mailed tax notice.","")</f>
        <v>Enter the 'Current Tax Rate' and 'Proposed Tax Rate' from the All School Funds Line on the front of the mailed tax notice.</v>
      </c>
    </row>
    <row r="13" spans="1:7" x14ac:dyDescent="0.25">
      <c r="B13" s="8" t="s">
        <v>9</v>
      </c>
      <c r="C13" s="9"/>
      <c r="D13" s="15"/>
      <c r="E13" s="9"/>
      <c r="F13" s="14" t="str">
        <f>IF(C13&lt;&gt;0,"","&lt;=")</f>
        <v>&lt;=</v>
      </c>
      <c r="G13" s="14" t="str">
        <f>IF(F13&lt;&gt;"","Enter the 'Current Tax Rate' and 'Proposed Tax Rate' from the Countywide line on the front of the mailed tax notice.","")</f>
        <v>Enter the 'Current Tax Rate' and 'Proposed Tax Rate' from the Countywide line on the front of the mailed tax notice.</v>
      </c>
    </row>
    <row r="14" spans="1:7" x14ac:dyDescent="0.25">
      <c r="B14" s="8" t="s">
        <v>10</v>
      </c>
      <c r="C14" s="9"/>
      <c r="D14" s="15"/>
      <c r="E14" s="9"/>
      <c r="F14" s="14" t="str">
        <f>IF(C14&lt;&gt;0,"","&lt;=")</f>
        <v>&lt;=</v>
      </c>
      <c r="G14" s="14" t="str">
        <f>IF(F14&lt;&gt;"","Enter the 'Current Tax Rate' and 'Proposed Tax Rate' from the General Non-Ag line on the front of the mailed tax notice.","")</f>
        <v>Enter the 'Current Tax Rate' and 'Proposed Tax Rate' from the General Non-Ag line on the front of the mailed tax notice.</v>
      </c>
    </row>
    <row r="15" spans="1:7" x14ac:dyDescent="0.25">
      <c r="B15" s="2"/>
      <c r="D15" s="15"/>
    </row>
    <row r="16" spans="1:7" x14ac:dyDescent="0.25">
      <c r="B16" s="23" t="s">
        <v>13</v>
      </c>
      <c r="C16" s="23"/>
      <c r="D16" s="23"/>
      <c r="E16" s="23"/>
    </row>
    <row r="17" spans="2:8" x14ac:dyDescent="0.25">
      <c r="B17" s="2"/>
      <c r="C17" s="6" t="s">
        <v>7</v>
      </c>
      <c r="D17" s="15"/>
      <c r="E17" s="6" t="s">
        <v>8</v>
      </c>
      <c r="G17" s="12" t="s">
        <v>19</v>
      </c>
      <c r="H17" s="6" t="s">
        <v>17</v>
      </c>
    </row>
    <row r="18" spans="2:8" x14ac:dyDescent="0.25">
      <c r="B18" s="8" t="s">
        <v>14</v>
      </c>
      <c r="C18" s="18">
        <f>IFERROR(ROUND((C$8/1000)*C12,0),0)</f>
        <v>0</v>
      </c>
      <c r="D18" s="15"/>
      <c r="E18" s="18">
        <f t="shared" ref="E18:E20" si="0">IFERROR(ROUND((E$8/1000)*E12,0),0)</f>
        <v>0</v>
      </c>
      <c r="G18" s="18">
        <f>E18-C18</f>
        <v>0</v>
      </c>
      <c r="H18" s="16">
        <f>IFERROR(ROUND(G18/C18,4),0)</f>
        <v>0</v>
      </c>
    </row>
    <row r="19" spans="2:8" x14ac:dyDescent="0.25">
      <c r="B19" s="8" t="s">
        <v>15</v>
      </c>
      <c r="C19" s="18">
        <f t="shared" ref="C19:C20" si="1">IFERROR(ROUND((C$8/1000)*C13,0),0)</f>
        <v>0</v>
      </c>
      <c r="D19" s="15"/>
      <c r="E19" s="18">
        <f t="shared" si="0"/>
        <v>0</v>
      </c>
      <c r="G19" s="18">
        <f t="shared" ref="G19:G20" si="2">E19-C19</f>
        <v>0</v>
      </c>
      <c r="H19" s="16">
        <f t="shared" ref="H19:H20" si="3">IFERROR(ROUND(G19/C19,4),0)</f>
        <v>0</v>
      </c>
    </row>
    <row r="20" spans="2:8" x14ac:dyDescent="0.25">
      <c r="B20" s="8" t="s">
        <v>16</v>
      </c>
      <c r="C20" s="18">
        <f t="shared" si="1"/>
        <v>0</v>
      </c>
      <c r="D20" s="15"/>
      <c r="E20" s="18">
        <f t="shared" si="0"/>
        <v>0</v>
      </c>
      <c r="G20" s="18">
        <f t="shared" si="2"/>
        <v>0</v>
      </c>
      <c r="H20" s="16">
        <f t="shared" si="3"/>
        <v>0</v>
      </c>
    </row>
    <row r="21" spans="2:8" x14ac:dyDescent="0.25">
      <c r="B21" s="19"/>
      <c r="C21" s="20"/>
      <c r="D21" s="15"/>
      <c r="E21" s="20"/>
      <c r="G21" s="20"/>
      <c r="H21" s="21"/>
    </row>
    <row r="22" spans="2:8" x14ac:dyDescent="0.25">
      <c r="B22" s="7" t="s">
        <v>23</v>
      </c>
    </row>
    <row r="23" spans="2:8" x14ac:dyDescent="0.25">
      <c r="B23" s="7" t="s">
        <v>21</v>
      </c>
    </row>
    <row r="24" spans="2:8" x14ac:dyDescent="0.25">
      <c r="B24" s="22" t="s">
        <v>24</v>
      </c>
    </row>
    <row r="25" spans="2:8" x14ac:dyDescent="0.25">
      <c r="B25" s="22" t="s">
        <v>25</v>
      </c>
    </row>
    <row r="26" spans="2:8" x14ac:dyDescent="0.25">
      <c r="B26" s="2"/>
    </row>
    <row r="27" spans="2:8" x14ac:dyDescent="0.25">
      <c r="B27" s="2"/>
    </row>
    <row r="28" spans="2:8" hidden="1" x14ac:dyDescent="0.25">
      <c r="B28" s="2"/>
    </row>
    <row r="29" spans="2:8" hidden="1" x14ac:dyDescent="0.25">
      <c r="B29" s="2"/>
    </row>
    <row r="30" spans="2:8" hidden="1" x14ac:dyDescent="0.25">
      <c r="B30" s="2"/>
    </row>
    <row r="31" spans="2:8" hidden="1" x14ac:dyDescent="0.25">
      <c r="B31" s="2"/>
    </row>
    <row r="32" spans="2:8" hidden="1" x14ac:dyDescent="0.25">
      <c r="B32" s="2"/>
    </row>
    <row r="33" spans="2:2" hidden="1" x14ac:dyDescent="0.25">
      <c r="B33" s="2"/>
    </row>
    <row r="34" spans="2:2" hidden="1" x14ac:dyDescent="0.25">
      <c r="B34" s="2"/>
    </row>
    <row r="35" spans="2:2" hidden="1" x14ac:dyDescent="0.25">
      <c r="B35" s="2"/>
    </row>
    <row r="36" spans="2:2" hidden="1" x14ac:dyDescent="0.25">
      <c r="B36" s="2"/>
    </row>
    <row r="37" spans="2:2" hidden="1" x14ac:dyDescent="0.25">
      <c r="B37" s="2"/>
    </row>
    <row r="38" spans="2:2" hidden="1" x14ac:dyDescent="0.25">
      <c r="B38" s="2"/>
    </row>
    <row r="39" spans="2:2" hidden="1" x14ac:dyDescent="0.25">
      <c r="B39" s="2"/>
    </row>
    <row r="40" spans="2:2" hidden="1" x14ac:dyDescent="0.25">
      <c r="B40" s="2"/>
    </row>
    <row r="41" spans="2:2" hidden="1" x14ac:dyDescent="0.25">
      <c r="B41" s="2"/>
    </row>
    <row r="42" spans="2:2" hidden="1" x14ac:dyDescent="0.25">
      <c r="B42" s="2"/>
    </row>
    <row r="43" spans="2:2" hidden="1" x14ac:dyDescent="0.25"/>
    <row r="44" spans="2:2" hidden="1" x14ac:dyDescent="0.25"/>
  </sheetData>
  <sheetProtection password="C21F" sheet="1" objects="1" scenarios="1"/>
  <mergeCells count="3">
    <mergeCell ref="B5:E5"/>
    <mergeCell ref="B10:E10"/>
    <mergeCell ref="B16:E16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RESIDENTIAL</vt:lpstr>
      <vt:lpstr>COMMERCIAL_INDUSTRIAL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Nellesen, Ted [IDOM]</dc:creator>
  <cp:lastModifiedBy>Nellesen, Ted [IDOM]</cp:lastModifiedBy>
  <dcterms:created xsi:type="dcterms:W3CDTF">2024-03-18T18:15:11Z</dcterms:created>
  <dcterms:modified xsi:type="dcterms:W3CDTF">2024-03-22T13:28:56Z</dcterms:modified>
</cp:coreProperties>
</file>